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<sst xmlns="http://schemas.openxmlformats.org/spreadsheetml/2006/main" count="94" uniqueCount="44">
  <si>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</si>
  <si>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</si>
  <si>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</si>
  <si>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</si>
  <si>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</si>
  <si>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</si>
  <si>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</si>
  <si>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</si>
  <si>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</si>
  <si>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</si>
  <si>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</si>
  <si>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</si>
  <si>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</si>
  <si>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</si>
  <si>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</si>
  <si>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</si>
  <si>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</si>
  <si>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</si>
  <si>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</si>
  <si>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</si>
  <si>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</si>
  <si>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</si>
  <si>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14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</si>
  <si>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</si>
  <si>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</si>
  <si>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</si>
  <si>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</si>
  <si>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2 раз в год</t>
  </si>
  <si>
    <t>2 раз в 2 года</t>
  </si>
  <si>
    <t>Лот № 3 Территориальный округ Маймаксанский</t>
  </si>
  <si>
    <t>3 раз в год</t>
  </si>
  <si>
    <t>3 раз в 2 года</t>
  </si>
  <si>
    <t>13</t>
  </si>
  <si>
    <t>ул. Колхозная</t>
  </si>
  <si>
    <t>ул.Фрунзе</t>
  </si>
  <si>
    <t>ул. Луганская</t>
  </si>
  <si>
    <t>10, к.1</t>
  </si>
  <si>
    <t>24</t>
  </si>
  <si>
    <t>5</t>
  </si>
  <si>
    <t>11</t>
  </si>
  <si>
    <t>4</t>
  </si>
  <si>
    <t>3</t>
  </si>
  <si>
    <t>10</t>
  </si>
  <si>
    <t>12, к.1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</si>
</sst>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175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2" zoomScaleNormal="82" zoomScaleSheetLayoutView="100" zoomScalePageLayoutView="34" workbookViewId="0" topLeftCell="A1">
      <selection activeCell="T17" sqref="T17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7" width="12.75390625" style="1" customWidth="1"/>
    <col min="8" max="8" width="12.625" style="1" customWidth="1"/>
    <col min="9" max="16384" width="9.125" style="1" customWidth="1"/>
  </cols>
  <sheetData>
    <row r="1" spans="2:6" s="5" customFormat="1" ht="27" customHeight="1">
      <c r="B1" s="6"/>
      <c r="C1" s="49" t="s">
        <v>23</v>
      </c>
      <c r="D1" s="49"/>
      <c r="E1" s="49"/>
      <c r="F1" s="49"/>
    </row>
    <row r="2" spans="2:6" s="5" customFormat="1" ht="41.25" customHeight="1">
      <c r="B2" s="7"/>
      <c r="C2" s="49" t="s">
        <v>24</v>
      </c>
      <c r="D2" s="49"/>
      <c r="E2" s="49"/>
      <c r="F2" s="49"/>
    </row>
    <row r="3" spans="1:2" s="8" customFormat="1" ht="63" customHeight="1">
      <c r="A3" s="50" t="s">
        <v>20</v>
      </c>
      <c r="B3" s="50"/>
    </row>
    <row r="4" spans="1:2" s="5" customFormat="1" ht="18.75" customHeight="1">
      <c r="A4" s="53" t="s">
        <v>29</v>
      </c>
      <c r="B4" s="53"/>
    </row>
    <row r="5" spans="1:8" s="9" customFormat="1" ht="39" customHeight="1">
      <c r="A5" s="51" t="s">
        <v>7</v>
      </c>
      <c r="B5" s="52" t="s">
        <v>8</v>
      </c>
      <c r="C5" s="31" t="s">
        <v>33</v>
      </c>
      <c r="D5" s="31" t="s">
        <v>33</v>
      </c>
      <c r="E5" s="31" t="s">
        <v>34</v>
      </c>
      <c r="F5" s="31" t="s">
        <v>33</v>
      </c>
      <c r="G5" s="31" t="s">
        <v>35</v>
      </c>
      <c r="H5" s="31" t="s">
        <v>35</v>
      </c>
    </row>
    <row r="6" spans="1:8" s="9" customFormat="1" ht="27" customHeight="1">
      <c r="A6" s="51"/>
      <c r="B6" s="52"/>
      <c r="C6" s="40" t="s">
        <v>36</v>
      </c>
      <c r="D6" s="40" t="s">
        <v>43</v>
      </c>
      <c r="E6" s="40" t="s">
        <v>37</v>
      </c>
      <c r="F6" s="40" t="s">
        <v>38</v>
      </c>
      <c r="G6" s="40" t="s">
        <v>39</v>
      </c>
      <c r="H6" s="40" t="s">
        <v>32</v>
      </c>
    </row>
    <row r="7" spans="1:8" s="5" customFormat="1" ht="18.75" customHeight="1">
      <c r="A7" s="10"/>
      <c r="B7" s="10" t="s">
        <v>9</v>
      </c>
      <c r="C7" s="32">
        <v>191.9</v>
      </c>
      <c r="D7" s="32">
        <v>202.2</v>
      </c>
      <c r="E7" s="37">
        <v>78.5</v>
      </c>
      <c r="F7" s="37">
        <v>523.4</v>
      </c>
      <c r="G7" s="38">
        <v>509.5</v>
      </c>
      <c r="H7" s="38">
        <v>475.1</v>
      </c>
    </row>
    <row r="8" spans="1:8" s="5" customFormat="1" ht="18.75" customHeight="1" thickBot="1">
      <c r="A8" s="10"/>
      <c r="B8" s="10" t="s">
        <v>10</v>
      </c>
      <c r="C8" s="32">
        <v>191.9</v>
      </c>
      <c r="D8" s="32">
        <v>202.2</v>
      </c>
      <c r="E8" s="37">
        <v>78.5</v>
      </c>
      <c r="F8" s="37">
        <v>523.4</v>
      </c>
      <c r="G8" s="38">
        <v>509.5</v>
      </c>
      <c r="H8" s="38">
        <v>475.1</v>
      </c>
    </row>
    <row r="9" spans="1:8" s="5" customFormat="1" ht="18.75" customHeight="1" thickTop="1">
      <c r="A9" s="41" t="s">
        <v>6</v>
      </c>
      <c r="B9" s="18" t="s">
        <v>3</v>
      </c>
      <c r="C9" s="11">
        <f>C8*45%/100</f>
        <v>0.86355</v>
      </c>
      <c r="D9" s="11">
        <f>D8*45%/100</f>
        <v>0.9098999999999999</v>
      </c>
      <c r="E9" s="11">
        <f>E8*10%/100</f>
        <v>0.0785</v>
      </c>
      <c r="F9" s="11">
        <f>F8*45%/100</f>
        <v>2.3553</v>
      </c>
      <c r="G9" s="11">
        <f>G8*45%/100</f>
        <v>2.29275</v>
      </c>
      <c r="H9" s="11">
        <f>H8*45%/100</f>
        <v>2.13795</v>
      </c>
    </row>
    <row r="10" spans="1:8" s="8" customFormat="1" ht="18.75" customHeight="1">
      <c r="A10" s="42"/>
      <c r="B10" s="19" t="s">
        <v>13</v>
      </c>
      <c r="C10" s="12">
        <f aca="true" t="shared" si="0" ref="C10:H10">1007.68*C9</f>
        <v>870.182064</v>
      </c>
      <c r="D10" s="12">
        <f t="shared" si="0"/>
        <v>916.8880319999998</v>
      </c>
      <c r="E10" s="12">
        <f t="shared" si="0"/>
        <v>79.10288</v>
      </c>
      <c r="F10" s="12">
        <f t="shared" si="0"/>
        <v>2373.388704</v>
      </c>
      <c r="G10" s="12">
        <f t="shared" si="0"/>
        <v>2310.35832</v>
      </c>
      <c r="H10" s="12">
        <f t="shared" si="0"/>
        <v>2154.369456</v>
      </c>
    </row>
    <row r="11" spans="1:8" s="5" customFormat="1" ht="18.75" customHeight="1">
      <c r="A11" s="42"/>
      <c r="B11" s="19" t="s">
        <v>2</v>
      </c>
      <c r="C11" s="3">
        <f aca="true" t="shared" si="1" ref="C11:H11">C10/C7/12</f>
        <v>0.37788</v>
      </c>
      <c r="D11" s="3">
        <f t="shared" si="1"/>
        <v>0.37787999999999994</v>
      </c>
      <c r="E11" s="3">
        <f t="shared" si="1"/>
        <v>0.08397333333333333</v>
      </c>
      <c r="F11" s="3">
        <f t="shared" si="1"/>
        <v>0.37788</v>
      </c>
      <c r="G11" s="3">
        <f t="shared" si="1"/>
        <v>0.37788</v>
      </c>
      <c r="H11" s="3">
        <f t="shared" si="1"/>
        <v>0.37788</v>
      </c>
    </row>
    <row r="12" spans="1:8" s="5" customFormat="1" ht="18.75" customHeight="1" thickBot="1">
      <c r="A12" s="43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27</v>
      </c>
      <c r="H12" s="13" t="s">
        <v>30</v>
      </c>
    </row>
    <row r="13" spans="1:8" s="5" customFormat="1" ht="18.75" customHeight="1" thickTop="1">
      <c r="A13" s="42" t="s">
        <v>16</v>
      </c>
      <c r="B13" s="25" t="s">
        <v>4</v>
      </c>
      <c r="C13" s="26">
        <f>C8*10%/10</f>
        <v>1.919</v>
      </c>
      <c r="D13" s="26">
        <f>D8*10%/10</f>
        <v>2.022</v>
      </c>
      <c r="E13" s="26">
        <f>E8*2%/10</f>
        <v>0.157</v>
      </c>
      <c r="F13" s="26">
        <f>F8*10%/10</f>
        <v>5.234</v>
      </c>
      <c r="G13" s="26">
        <f>G8*10%/10</f>
        <v>5.095000000000001</v>
      </c>
      <c r="H13" s="26">
        <f>H8*10%/10</f>
        <v>4.751</v>
      </c>
    </row>
    <row r="14" spans="1:8" s="5" customFormat="1" ht="18.75" customHeight="1">
      <c r="A14" s="42"/>
      <c r="B14" s="19" t="s">
        <v>13</v>
      </c>
      <c r="C14" s="3">
        <f aca="true" t="shared" si="2" ref="C14:H14">2281.73*C13</f>
        <v>4378.63987</v>
      </c>
      <c r="D14" s="3">
        <f t="shared" si="2"/>
        <v>4613.65806</v>
      </c>
      <c r="E14" s="3">
        <f t="shared" si="2"/>
        <v>358.23161</v>
      </c>
      <c r="F14" s="3">
        <f t="shared" si="2"/>
        <v>11942.57482</v>
      </c>
      <c r="G14" s="3">
        <f t="shared" si="2"/>
        <v>11625.414350000001</v>
      </c>
      <c r="H14" s="3">
        <f t="shared" si="2"/>
        <v>10840.499230000001</v>
      </c>
    </row>
    <row r="15" spans="1:8" s="5" customFormat="1" ht="18.75" customHeight="1">
      <c r="A15" s="42"/>
      <c r="B15" s="19" t="s">
        <v>2</v>
      </c>
      <c r="C15" s="3">
        <f aca="true" t="shared" si="3" ref="C15:H15">C14/C7/12</f>
        <v>1.9014416666666667</v>
      </c>
      <c r="D15" s="3">
        <f t="shared" si="3"/>
        <v>1.9014416666666667</v>
      </c>
      <c r="E15" s="3">
        <f t="shared" si="3"/>
        <v>0.38028833333333334</v>
      </c>
      <c r="F15" s="3">
        <f t="shared" si="3"/>
        <v>1.9014416666666667</v>
      </c>
      <c r="G15" s="3">
        <f t="shared" si="3"/>
        <v>1.901441666666667</v>
      </c>
      <c r="H15" s="3">
        <f t="shared" si="3"/>
        <v>1.901441666666667</v>
      </c>
    </row>
    <row r="16" spans="1:8" s="5" customFormat="1" ht="18.75" customHeight="1" thickBot="1">
      <c r="A16" s="43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27</v>
      </c>
      <c r="H16" s="13" t="s">
        <v>30</v>
      </c>
    </row>
    <row r="17" spans="1:8" s="27" customFormat="1" ht="18.75" customHeight="1" thickTop="1">
      <c r="A17" s="41" t="s">
        <v>17</v>
      </c>
      <c r="B17" s="21" t="s">
        <v>11</v>
      </c>
      <c r="C17" s="29">
        <v>287</v>
      </c>
      <c r="D17" s="29">
        <v>289</v>
      </c>
      <c r="E17" s="29">
        <v>120</v>
      </c>
      <c r="F17" s="39">
        <v>474</v>
      </c>
      <c r="G17" s="39">
        <v>443</v>
      </c>
      <c r="H17" s="39">
        <v>406</v>
      </c>
    </row>
    <row r="18" spans="1:8" s="5" customFormat="1" ht="18.75" customHeight="1">
      <c r="A18" s="42"/>
      <c r="B18" s="22" t="s">
        <v>4</v>
      </c>
      <c r="C18" s="14">
        <f aca="true" t="shared" si="4" ref="C18:H18">C17*0.04</f>
        <v>11.48</v>
      </c>
      <c r="D18" s="14">
        <f t="shared" si="4"/>
        <v>11.56</v>
      </c>
      <c r="E18" s="14">
        <f t="shared" si="4"/>
        <v>4.8</v>
      </c>
      <c r="F18" s="14">
        <f t="shared" si="4"/>
        <v>18.96</v>
      </c>
      <c r="G18" s="14">
        <f t="shared" si="4"/>
        <v>17.72</v>
      </c>
      <c r="H18" s="14">
        <f t="shared" si="4"/>
        <v>16.240000000000002</v>
      </c>
    </row>
    <row r="19" spans="1:8" s="5" customFormat="1" ht="18.75" customHeight="1">
      <c r="A19" s="42"/>
      <c r="B19" s="19" t="s">
        <v>13</v>
      </c>
      <c r="C19" s="2">
        <f aca="true" t="shared" si="5" ref="C19:H19">445.14*C18</f>
        <v>5110.2072</v>
      </c>
      <c r="D19" s="2">
        <f t="shared" si="5"/>
        <v>5145.8184</v>
      </c>
      <c r="E19" s="2">
        <f t="shared" si="5"/>
        <v>2136.672</v>
      </c>
      <c r="F19" s="2">
        <f t="shared" si="5"/>
        <v>8439.8544</v>
      </c>
      <c r="G19" s="2">
        <f t="shared" si="5"/>
        <v>7887.880799999999</v>
      </c>
      <c r="H19" s="2">
        <f t="shared" si="5"/>
        <v>7229.073600000001</v>
      </c>
    </row>
    <row r="20" spans="1:8" s="5" customFormat="1" ht="18.75" customHeight="1">
      <c r="A20" s="42"/>
      <c r="B20" s="19" t="s">
        <v>2</v>
      </c>
      <c r="C20" s="3">
        <f aca="true" t="shared" si="6" ref="C20:H20">C19/C7/12</f>
        <v>2.219127670661803</v>
      </c>
      <c r="D20" s="3">
        <f t="shared" si="6"/>
        <v>2.1207626112759645</v>
      </c>
      <c r="E20" s="3">
        <f t="shared" si="6"/>
        <v>2.2682292993630573</v>
      </c>
      <c r="F20" s="3">
        <f t="shared" si="6"/>
        <v>1.3437546809323653</v>
      </c>
      <c r="G20" s="3">
        <f t="shared" si="6"/>
        <v>1.290134249263984</v>
      </c>
      <c r="H20" s="3">
        <f t="shared" si="6"/>
        <v>1.2679915807198485</v>
      </c>
    </row>
    <row r="21" spans="1:8" s="5" customFormat="1" ht="18.75" customHeight="1" thickBot="1">
      <c r="A21" s="43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27</v>
      </c>
      <c r="H21" s="13" t="s">
        <v>30</v>
      </c>
    </row>
    <row r="22" spans="1:8" s="5" customFormat="1" ht="18.75" customHeight="1" thickTop="1">
      <c r="A22" s="44" t="s">
        <v>25</v>
      </c>
      <c r="B22" s="33" t="s">
        <v>13</v>
      </c>
      <c r="C22" s="34">
        <v>2500</v>
      </c>
      <c r="D22" s="34">
        <v>2500</v>
      </c>
      <c r="E22" s="34">
        <v>2500</v>
      </c>
      <c r="F22" s="34">
        <v>7500</v>
      </c>
      <c r="G22" s="34">
        <v>7500</v>
      </c>
      <c r="H22" s="34">
        <v>7500</v>
      </c>
    </row>
    <row r="23" spans="1:8" s="5" customFormat="1" ht="18.75" customHeight="1">
      <c r="A23" s="45"/>
      <c r="B23" s="33" t="s">
        <v>2</v>
      </c>
      <c r="C23" s="34">
        <f aca="true" t="shared" si="7" ref="C23:H23">C22/C7/12</f>
        <v>1.0856348792774013</v>
      </c>
      <c r="D23" s="34">
        <f t="shared" si="7"/>
        <v>1.0303330036267722</v>
      </c>
      <c r="E23" s="34">
        <f t="shared" si="7"/>
        <v>2.653927813163482</v>
      </c>
      <c r="F23" s="34">
        <f t="shared" si="7"/>
        <v>1.1941153993121896</v>
      </c>
      <c r="G23" s="34">
        <f t="shared" si="7"/>
        <v>1.226692836113837</v>
      </c>
      <c r="H23" s="34">
        <f t="shared" si="7"/>
        <v>1.3155125236792253</v>
      </c>
    </row>
    <row r="24" spans="1:8" s="5" customFormat="1" ht="18.75" customHeight="1" thickBot="1">
      <c r="A24" s="46"/>
      <c r="B24" s="35" t="s">
        <v>0</v>
      </c>
      <c r="C24" s="36" t="s">
        <v>26</v>
      </c>
      <c r="D24" s="36" t="s">
        <v>26</v>
      </c>
      <c r="E24" s="36" t="s">
        <v>26</v>
      </c>
      <c r="F24" s="36" t="s">
        <v>26</v>
      </c>
      <c r="G24" s="36" t="s">
        <v>28</v>
      </c>
      <c r="H24" s="36" t="s">
        <v>31</v>
      </c>
    </row>
    <row r="25" spans="1:8" s="5" customFormat="1" ht="18.75" customHeight="1" thickTop="1">
      <c r="A25" s="41" t="s">
        <v>18</v>
      </c>
      <c r="B25" s="18" t="s">
        <v>5</v>
      </c>
      <c r="C25" s="15">
        <f aca="true" t="shared" si="8" ref="C25:H25">C8*0.7%</f>
        <v>1.3433</v>
      </c>
      <c r="D25" s="15">
        <f t="shared" si="8"/>
        <v>1.4153999999999998</v>
      </c>
      <c r="E25" s="15">
        <f t="shared" si="8"/>
        <v>0.5495</v>
      </c>
      <c r="F25" s="15">
        <f t="shared" si="8"/>
        <v>3.6637999999999993</v>
      </c>
      <c r="G25" s="15">
        <f t="shared" si="8"/>
        <v>3.5664999999999996</v>
      </c>
      <c r="H25" s="15">
        <f t="shared" si="8"/>
        <v>3.3257</v>
      </c>
    </row>
    <row r="26" spans="1:8" s="5" customFormat="1" ht="18.75" customHeight="1">
      <c r="A26" s="42"/>
      <c r="B26" s="19" t="s">
        <v>13</v>
      </c>
      <c r="C26" s="14">
        <f aca="true" t="shared" si="9" ref="C26:H26">45.32*C25</f>
        <v>60.878356</v>
      </c>
      <c r="D26" s="14">
        <f t="shared" si="9"/>
        <v>64.14592799999998</v>
      </c>
      <c r="E26" s="14">
        <f t="shared" si="9"/>
        <v>24.90334</v>
      </c>
      <c r="F26" s="14">
        <f t="shared" si="9"/>
        <v>166.04341599999998</v>
      </c>
      <c r="G26" s="14">
        <f t="shared" si="9"/>
        <v>161.63377999999997</v>
      </c>
      <c r="H26" s="14">
        <f t="shared" si="9"/>
        <v>150.720724</v>
      </c>
    </row>
    <row r="27" spans="1:8" s="5" customFormat="1" ht="18.75" customHeight="1">
      <c r="A27" s="42"/>
      <c r="B27" s="19" t="s">
        <v>2</v>
      </c>
      <c r="C27" s="14">
        <f aca="true" t="shared" si="10" ref="C27:H27">C26/C7/12</f>
        <v>0.026436666666666664</v>
      </c>
      <c r="D27" s="14">
        <f t="shared" si="10"/>
        <v>0.02643666666666666</v>
      </c>
      <c r="E27" s="14">
        <f t="shared" si="10"/>
        <v>0.026436666666666667</v>
      </c>
      <c r="F27" s="14">
        <f t="shared" si="10"/>
        <v>0.026436666666666664</v>
      </c>
      <c r="G27" s="14">
        <f t="shared" si="10"/>
        <v>0.026436666666666664</v>
      </c>
      <c r="H27" s="14">
        <f t="shared" si="10"/>
        <v>0.026436666666666664</v>
      </c>
    </row>
    <row r="28" spans="1:8" s="5" customFormat="1" ht="18.75" customHeight="1" thickBot="1">
      <c r="A28" s="43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27</v>
      </c>
      <c r="H28" s="13" t="s">
        <v>30</v>
      </c>
    </row>
    <row r="29" spans="1:8" s="27" customFormat="1" ht="18.75" customHeight="1" thickTop="1">
      <c r="A29" s="41" t="s">
        <v>19</v>
      </c>
      <c r="B29" s="21" t="s">
        <v>15</v>
      </c>
      <c r="C29" s="28" t="s">
        <v>40</v>
      </c>
      <c r="D29" s="28" t="s">
        <v>40</v>
      </c>
      <c r="E29" s="28" t="s">
        <v>41</v>
      </c>
      <c r="F29" s="28" t="s">
        <v>42</v>
      </c>
      <c r="G29" s="28" t="s">
        <v>22</v>
      </c>
      <c r="H29" s="28" t="s">
        <v>21</v>
      </c>
    </row>
    <row r="30" spans="1:8" s="5" customFormat="1" ht="18.75" customHeight="1">
      <c r="A30" s="42"/>
      <c r="B30" s="23" t="s">
        <v>4</v>
      </c>
      <c r="C30" s="4">
        <f aca="true" t="shared" si="11" ref="C30:H30">C29*8%</f>
        <v>0.32</v>
      </c>
      <c r="D30" s="4">
        <f t="shared" si="11"/>
        <v>0.32</v>
      </c>
      <c r="E30" s="4">
        <f t="shared" si="11"/>
        <v>0.24</v>
      </c>
      <c r="F30" s="4">
        <f t="shared" si="11"/>
        <v>0.8</v>
      </c>
      <c r="G30" s="4">
        <f t="shared" si="11"/>
        <v>1.12</v>
      </c>
      <c r="H30" s="4">
        <f t="shared" si="11"/>
        <v>0.96</v>
      </c>
    </row>
    <row r="31" spans="1:8" s="5" customFormat="1" ht="18.75" customHeight="1">
      <c r="A31" s="42"/>
      <c r="B31" s="24" t="s">
        <v>1</v>
      </c>
      <c r="C31" s="2">
        <f aca="true" t="shared" si="12" ref="C31:H31">C30*1209.48</f>
        <v>387.03360000000004</v>
      </c>
      <c r="D31" s="2">
        <f t="shared" si="12"/>
        <v>387.03360000000004</v>
      </c>
      <c r="E31" s="2">
        <f t="shared" si="12"/>
        <v>290.2752</v>
      </c>
      <c r="F31" s="2">
        <f t="shared" si="12"/>
        <v>967.5840000000001</v>
      </c>
      <c r="G31" s="2">
        <f t="shared" si="12"/>
        <v>1354.6176</v>
      </c>
      <c r="H31" s="2">
        <f t="shared" si="12"/>
        <v>1161.1008</v>
      </c>
    </row>
    <row r="32" spans="1:8" s="5" customFormat="1" ht="18.75" customHeight="1">
      <c r="A32" s="42"/>
      <c r="B32" s="24" t="s">
        <v>2</v>
      </c>
      <c r="C32" s="3">
        <f aca="true" t="shared" si="13" ref="C32:H32">C31/C7</f>
        <v>2.016850442939031</v>
      </c>
      <c r="D32" s="3">
        <f t="shared" si="13"/>
        <v>1.9141127596439171</v>
      </c>
      <c r="E32" s="3">
        <f t="shared" si="13"/>
        <v>3.697773248407643</v>
      </c>
      <c r="F32" s="3">
        <f t="shared" si="13"/>
        <v>1.848651127244937</v>
      </c>
      <c r="G32" s="3">
        <f t="shared" si="13"/>
        <v>2.658719528949951</v>
      </c>
      <c r="H32" s="3">
        <f t="shared" si="13"/>
        <v>2.4439082298463477</v>
      </c>
    </row>
    <row r="33" spans="1:8" s="5" customFormat="1" ht="18.75" customHeight="1" thickBot="1">
      <c r="A33" s="43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27</v>
      </c>
      <c r="H33" s="13" t="s">
        <v>30</v>
      </c>
    </row>
    <row r="34" spans="1:8" s="10" customFormat="1" ht="18.75" customHeight="1" thickTop="1">
      <c r="A34" s="47" t="s">
        <v>12</v>
      </c>
      <c r="B34" s="48"/>
      <c r="C34" s="16">
        <f aca="true" t="shared" si="14" ref="C34:H34">C10+C14+C19+C22+C26+C31</f>
        <v>13306.94109</v>
      </c>
      <c r="D34" s="16">
        <f t="shared" si="14"/>
        <v>13627.544020000001</v>
      </c>
      <c r="E34" s="16">
        <f t="shared" si="14"/>
        <v>5389.18503</v>
      </c>
      <c r="F34" s="16">
        <f t="shared" si="14"/>
        <v>31389.44534</v>
      </c>
      <c r="G34" s="16">
        <f t="shared" si="14"/>
        <v>30839.90485</v>
      </c>
      <c r="H34" s="16">
        <f t="shared" si="14"/>
        <v>29035.76381</v>
      </c>
    </row>
    <row r="35" s="10" customFormat="1" ht="13.5" customHeight="1"/>
    <row r="36" spans="3:8" s="10" customFormat="1" ht="13.5" customHeight="1">
      <c r="C36" s="17">
        <f aca="true" t="shared" si="15" ref="C36:H36">C34/C7/12</f>
        <v>5.778591753517457</v>
      </c>
      <c r="D36" s="17">
        <f t="shared" si="15"/>
        <v>5.616363344873064</v>
      </c>
      <c r="E36" s="17">
        <f t="shared" si="15"/>
        <v>5.721003216560509</v>
      </c>
      <c r="F36" s="17">
        <f t="shared" si="15"/>
        <v>4.997682674181633</v>
      </c>
      <c r="G36" s="17">
        <f t="shared" si="15"/>
        <v>5.044145379456984</v>
      </c>
      <c r="H36" s="17">
        <f t="shared" si="15"/>
        <v>5.092921456886269</v>
      </c>
    </row>
    <row r="37" s="30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C2:F2"/>
    <mergeCell ref="C1:F1"/>
    <mergeCell ref="A3:B3"/>
    <mergeCell ref="A5:A6"/>
    <mergeCell ref="B5:B6"/>
    <mergeCell ref="A4:B4"/>
    <mergeCell ref="A9:A12"/>
    <mergeCell ref="A13:A16"/>
    <mergeCell ref="A17:A21"/>
    <mergeCell ref="A22:A24"/>
    <mergeCell ref="A29:A33"/>
    <mergeCell ref="A34:B34"/>
    <mergeCell ref="A25:A2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2018-01-10T06:50:11Z</dcterms:modified>
  <cp:category/>
  <cp:version/>
  <cp:contentType/>
  <cp:contentStatus/>
</cp:coreProperties>
</file>